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11760"/>
  </bookViews>
  <sheets>
    <sheet name="行政管理" sheetId="1" r:id="rId1"/>
    <sheet name="土房+土地+社保" sheetId="2" r:id="rId2"/>
  </sheets>
  <calcPr calcId="125725"/>
</workbook>
</file>

<file path=xl/calcChain.xml><?xml version="1.0" encoding="utf-8"?>
<calcChain xmlns="http://schemas.openxmlformats.org/spreadsheetml/2006/main">
  <c r="R11" i="2"/>
  <c r="M11"/>
  <c r="G11"/>
  <c r="R12"/>
  <c r="M12"/>
  <c r="G12"/>
  <c r="S12" s="1"/>
  <c r="R9"/>
  <c r="M9"/>
  <c r="G9"/>
  <c r="S11" l="1"/>
  <c r="S9"/>
  <c r="R6" l="1"/>
  <c r="R10"/>
  <c r="R8"/>
  <c r="R7"/>
  <c r="R5"/>
  <c r="R4"/>
  <c r="R13"/>
  <c r="M6"/>
  <c r="M10"/>
  <c r="M8"/>
  <c r="M7"/>
  <c r="M5"/>
  <c r="M4"/>
  <c r="M13"/>
  <c r="R10" i="1"/>
  <c r="R13"/>
  <c r="R11"/>
  <c r="R8"/>
  <c r="R7"/>
  <c r="R4"/>
  <c r="R6"/>
  <c r="R14"/>
  <c r="R9"/>
  <c r="R5"/>
  <c r="R12"/>
  <c r="M10"/>
  <c r="M13"/>
  <c r="M11"/>
  <c r="M8"/>
  <c r="M7"/>
  <c r="M4"/>
  <c r="M6"/>
  <c r="M14"/>
  <c r="M9"/>
  <c r="M5"/>
  <c r="M12"/>
  <c r="S12" s="1"/>
  <c r="G10"/>
  <c r="G13"/>
  <c r="G11"/>
  <c r="G8"/>
  <c r="S8" s="1"/>
  <c r="G7"/>
  <c r="G4"/>
  <c r="G6"/>
  <c r="G14"/>
  <c r="S14" s="1"/>
  <c r="G9"/>
  <c r="G5"/>
  <c r="G12"/>
  <c r="G6" i="2"/>
  <c r="G10"/>
  <c r="G8"/>
  <c r="S8" s="1"/>
  <c r="G7"/>
  <c r="S7" s="1"/>
  <c r="G5"/>
  <c r="G4"/>
  <c r="G13"/>
  <c r="N5"/>
  <c r="S5" l="1"/>
  <c r="S6"/>
  <c r="S9" i="1"/>
  <c r="S7"/>
  <c r="S10"/>
  <c r="S6"/>
  <c r="S11"/>
  <c r="S5"/>
  <c r="S4"/>
  <c r="S13"/>
  <c r="S4" i="2"/>
  <c r="S10"/>
  <c r="S13"/>
</calcChain>
</file>

<file path=xl/sharedStrings.xml><?xml version="1.0" encoding="utf-8"?>
<sst xmlns="http://schemas.openxmlformats.org/spreadsheetml/2006/main" count="132" uniqueCount="76">
  <si>
    <t>测评年度</t>
  </si>
  <si>
    <t>学号</t>
  </si>
  <si>
    <t>专业</t>
  </si>
  <si>
    <t>姓名</t>
  </si>
  <si>
    <t>德育</t>
  </si>
  <si>
    <t>智育</t>
  </si>
  <si>
    <t>素质拓展</t>
  </si>
  <si>
    <t>创新</t>
  </si>
  <si>
    <t>综合测评</t>
  </si>
  <si>
    <t>公益活动</t>
  </si>
  <si>
    <t>思想品德</t>
  </si>
  <si>
    <t>总分</t>
  </si>
  <si>
    <t>任职</t>
  </si>
  <si>
    <t>比赛</t>
  </si>
  <si>
    <t>荣誉</t>
  </si>
  <si>
    <t>论文著作</t>
  </si>
  <si>
    <t>科研立项</t>
  </si>
  <si>
    <t>科研获奖</t>
  </si>
  <si>
    <t>专利</t>
  </si>
  <si>
    <t>创业</t>
    <phoneticPr fontId="1" type="noConversion"/>
  </si>
  <si>
    <t>17020120009</t>
    <phoneticPr fontId="1" type="noConversion"/>
  </si>
  <si>
    <t>17020120015</t>
    <phoneticPr fontId="1" type="noConversion"/>
  </si>
  <si>
    <t>土地与房地产</t>
  </si>
  <si>
    <t>社会保障</t>
  </si>
  <si>
    <t>土地资源管理</t>
  </si>
  <si>
    <t>奖学金等级</t>
    <phoneticPr fontId="1" type="noConversion"/>
  </si>
  <si>
    <t>奖学金等级</t>
    <phoneticPr fontId="4" type="noConversion"/>
  </si>
  <si>
    <t>公共管理学院2017级行政管理专业研究生学业奖学金评审结果公示</t>
    <phoneticPr fontId="4" type="noConversion"/>
  </si>
  <si>
    <t>公共管理学院2017级社保、土房、土地专业研究生学业奖学金评审结果公示</t>
    <phoneticPr fontId="4" type="noConversion"/>
  </si>
  <si>
    <t>17020120001</t>
    <phoneticPr fontId="1" type="noConversion"/>
  </si>
  <si>
    <t>郑星</t>
    <phoneticPr fontId="1" type="noConversion"/>
  </si>
  <si>
    <t>17020120002</t>
    <phoneticPr fontId="1" type="noConversion"/>
  </si>
  <si>
    <t>朋东云</t>
    <phoneticPr fontId="1" type="noConversion"/>
  </si>
  <si>
    <t>17020120003</t>
    <phoneticPr fontId="1" type="noConversion"/>
  </si>
  <si>
    <t>夏浩</t>
    <phoneticPr fontId="1" type="noConversion"/>
  </si>
  <si>
    <t>17020120004</t>
    <phoneticPr fontId="1" type="noConversion"/>
  </si>
  <si>
    <t>吴胜先</t>
    <phoneticPr fontId="1" type="noConversion"/>
  </si>
  <si>
    <t>17020120019</t>
    <phoneticPr fontId="1" type="noConversion"/>
  </si>
  <si>
    <t>刘乐章</t>
    <phoneticPr fontId="1" type="noConversion"/>
  </si>
  <si>
    <t>17020120020</t>
    <phoneticPr fontId="1" type="noConversion"/>
  </si>
  <si>
    <t>申屠楚宁</t>
    <phoneticPr fontId="1" type="noConversion"/>
  </si>
  <si>
    <t>17020120021</t>
    <phoneticPr fontId="1" type="noConversion"/>
  </si>
  <si>
    <t>唐奕钰</t>
    <phoneticPr fontId="1" type="noConversion"/>
  </si>
  <si>
    <t>17020120008</t>
    <phoneticPr fontId="1" type="noConversion"/>
  </si>
  <si>
    <t>17020120011</t>
    <phoneticPr fontId="1" type="noConversion"/>
  </si>
  <si>
    <t>17020120017</t>
    <phoneticPr fontId="1" type="noConversion"/>
  </si>
  <si>
    <t>华逸婕</t>
    <phoneticPr fontId="1" type="noConversion"/>
  </si>
  <si>
    <t>苏舟</t>
    <phoneticPr fontId="1" type="noConversion"/>
  </si>
  <si>
    <t>卢志朋</t>
    <phoneticPr fontId="1" type="noConversion"/>
  </si>
  <si>
    <t>朱依婷</t>
    <phoneticPr fontId="1" type="noConversion"/>
  </si>
  <si>
    <t>杨雅惠</t>
    <phoneticPr fontId="1" type="noConversion"/>
  </si>
  <si>
    <t>行政管理</t>
    <phoneticPr fontId="1" type="noConversion"/>
  </si>
  <si>
    <t>17020120005</t>
    <phoneticPr fontId="1" type="noConversion"/>
  </si>
  <si>
    <t>宋圆圆</t>
    <phoneticPr fontId="1" type="noConversion"/>
  </si>
  <si>
    <t>17020120006</t>
    <phoneticPr fontId="1" type="noConversion"/>
  </si>
  <si>
    <t>黄凡</t>
    <phoneticPr fontId="1" type="noConversion"/>
  </si>
  <si>
    <t>17020120007</t>
    <phoneticPr fontId="1" type="noConversion"/>
  </si>
  <si>
    <t>葛培</t>
    <phoneticPr fontId="1" type="noConversion"/>
  </si>
  <si>
    <t>刘一靖</t>
    <phoneticPr fontId="1" type="noConversion"/>
  </si>
  <si>
    <t>王嘉燕</t>
    <phoneticPr fontId="1" type="noConversion"/>
  </si>
  <si>
    <t>17020120010</t>
    <phoneticPr fontId="1" type="noConversion"/>
  </si>
  <si>
    <t>张银沁</t>
    <phoneticPr fontId="1" type="noConversion"/>
  </si>
  <si>
    <t>楼鑫鑫</t>
    <phoneticPr fontId="1" type="noConversion"/>
  </si>
  <si>
    <t>17020120012</t>
    <phoneticPr fontId="1" type="noConversion"/>
  </si>
  <si>
    <t>17020120013</t>
    <phoneticPr fontId="1" type="noConversion"/>
  </si>
  <si>
    <t>17020120014</t>
    <phoneticPr fontId="1" type="noConversion"/>
  </si>
  <si>
    <t>周佳筠</t>
    <phoneticPr fontId="1" type="noConversion"/>
  </si>
  <si>
    <t>17020120016</t>
    <phoneticPr fontId="1" type="noConversion"/>
  </si>
  <si>
    <t>马婕</t>
    <phoneticPr fontId="1" type="noConversion"/>
  </si>
  <si>
    <t>17020120018</t>
    <phoneticPr fontId="1" type="noConversion"/>
  </si>
  <si>
    <t>一等</t>
    <phoneticPr fontId="4" type="noConversion"/>
  </si>
  <si>
    <t>二等</t>
    <phoneticPr fontId="4" type="noConversion"/>
  </si>
  <si>
    <t>三等</t>
    <phoneticPr fontId="4" type="noConversion"/>
  </si>
  <si>
    <t>一等</t>
    <phoneticPr fontId="1" type="noConversion"/>
  </si>
  <si>
    <t>二等</t>
    <phoneticPr fontId="1" type="noConversion"/>
  </si>
  <si>
    <t>三等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</si>
</sst>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5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/>
    <xf numFmtId="176" fontId="7" fillId="4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4" borderId="1" xfId="0" applyFill="1" applyBorder="1" applyAlignment="1"/>
    <xf numFmtId="0" fontId="8" fillId="0" borderId="1" xfId="1" applyBorder="1"/>
    <xf numFmtId="0" fontId="8" fillId="0" borderId="1" xfId="1" applyBorder="1"/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 applyAlignment="1"/>
    <xf numFmtId="49" fontId="7" fillId="0" borderId="5" xfId="0" applyNumberFormat="1" applyFont="1" applyBorder="1" applyAlignment="1"/>
    <xf numFmtId="0" fontId="3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/>
    </xf>
    <xf numFmtId="0" fontId="8" fillId="0" borderId="5" xfId="1" applyBorder="1"/>
    <xf numFmtId="176" fontId="7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/>
    <xf numFmtId="176" fontId="7" fillId="3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Normal="100" zoomScaleSheetLayoutView="100" workbookViewId="0">
      <selection sqref="A1:T1"/>
    </sheetView>
  </sheetViews>
  <sheetFormatPr defaultColWidth="9" defaultRowHeight="14.25"/>
  <cols>
    <col min="1" max="1" width="6.375" customWidth="1"/>
    <col min="2" max="2" width="12.625" style="1" customWidth="1"/>
    <col min="3" max="3" width="12.125" customWidth="1"/>
    <col min="4" max="4" width="7" customWidth="1"/>
    <col min="5" max="6" width="9" customWidth="1"/>
    <col min="7" max="7" width="7.375" customWidth="1"/>
    <col min="8" max="8" width="7.5" customWidth="1"/>
    <col min="9" max="9" width="7.25" customWidth="1"/>
    <col min="10" max="10" width="6.75" customWidth="1"/>
    <col min="11" max="11" width="7.125" customWidth="1"/>
    <col min="12" max="12" width="5.375" customWidth="1"/>
    <col min="13" max="13" width="7" customWidth="1"/>
    <col min="14" max="14" width="8.75" customWidth="1"/>
    <col min="15" max="15" width="8.875" customWidth="1"/>
    <col min="16" max="16" width="8.375" customWidth="1"/>
    <col min="17" max="17" width="5.375" customWidth="1"/>
    <col min="18" max="18" width="8.75" customWidth="1"/>
    <col min="19" max="19" width="8.625" customWidth="1"/>
    <col min="20" max="20" width="11" customWidth="1"/>
  </cols>
  <sheetData>
    <row r="1" spans="1:20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" customHeight="1">
      <c r="A2" s="48" t="s">
        <v>0</v>
      </c>
      <c r="B2" s="50" t="s">
        <v>1</v>
      </c>
      <c r="C2" s="52" t="s">
        <v>2</v>
      </c>
      <c r="D2" s="52" t="s">
        <v>3</v>
      </c>
      <c r="E2" s="45" t="s">
        <v>4</v>
      </c>
      <c r="F2" s="46"/>
      <c r="G2" s="47"/>
      <c r="H2" s="54" t="s">
        <v>5</v>
      </c>
      <c r="I2" s="45" t="s">
        <v>6</v>
      </c>
      <c r="J2" s="46"/>
      <c r="K2" s="46"/>
      <c r="L2" s="46"/>
      <c r="M2" s="47"/>
      <c r="N2" s="45" t="s">
        <v>7</v>
      </c>
      <c r="O2" s="46"/>
      <c r="P2" s="46"/>
      <c r="Q2" s="46"/>
      <c r="R2" s="47"/>
      <c r="S2" s="41" t="s">
        <v>8</v>
      </c>
      <c r="T2" s="43" t="s">
        <v>25</v>
      </c>
    </row>
    <row r="3" spans="1:20">
      <c r="A3" s="49"/>
      <c r="B3" s="51"/>
      <c r="C3" s="53"/>
      <c r="D3" s="53"/>
      <c r="E3" s="9" t="s">
        <v>9</v>
      </c>
      <c r="F3" s="9" t="s">
        <v>10</v>
      </c>
      <c r="G3" s="10" t="s">
        <v>11</v>
      </c>
      <c r="H3" s="55"/>
      <c r="I3" s="18" t="s">
        <v>12</v>
      </c>
      <c r="J3" s="18" t="s">
        <v>13</v>
      </c>
      <c r="K3" s="18" t="s">
        <v>14</v>
      </c>
      <c r="L3" s="18" t="s">
        <v>19</v>
      </c>
      <c r="M3" s="19" t="s">
        <v>11</v>
      </c>
      <c r="N3" s="20" t="s">
        <v>15</v>
      </c>
      <c r="O3" s="18" t="s">
        <v>16</v>
      </c>
      <c r="P3" s="18" t="s">
        <v>17</v>
      </c>
      <c r="Q3" s="18" t="s">
        <v>18</v>
      </c>
      <c r="R3" s="10" t="s">
        <v>11</v>
      </c>
      <c r="S3" s="42"/>
      <c r="T3" s="44"/>
    </row>
    <row r="4" spans="1:20" s="22" customFormat="1">
      <c r="A4" s="11">
        <v>2019</v>
      </c>
      <c r="B4" s="12" t="s">
        <v>44</v>
      </c>
      <c r="C4" s="3" t="s">
        <v>51</v>
      </c>
      <c r="D4" s="11" t="s">
        <v>62</v>
      </c>
      <c r="E4" s="5"/>
      <c r="F4" s="25">
        <v>58</v>
      </c>
      <c r="G4" s="13">
        <f t="shared" ref="G4:G14" si="0">SUM(E4:F4)</f>
        <v>58</v>
      </c>
      <c r="H4" s="23">
        <v>88.18</v>
      </c>
      <c r="I4" s="5">
        <v>16</v>
      </c>
      <c r="J4" s="5"/>
      <c r="K4" s="5">
        <v>67.5</v>
      </c>
      <c r="L4" s="5"/>
      <c r="M4" s="13">
        <f t="shared" ref="M4:M14" si="1">SUM(I4:L4)</f>
        <v>83.5</v>
      </c>
      <c r="N4" s="21">
        <v>130.80000000000001</v>
      </c>
      <c r="O4" s="14">
        <v>4</v>
      </c>
      <c r="P4" s="14"/>
      <c r="Q4" s="14"/>
      <c r="R4" s="13">
        <f t="shared" ref="R4:R14" si="2">SUM(N4:Q4)</f>
        <v>134.80000000000001</v>
      </c>
      <c r="S4" s="15">
        <f t="shared" ref="S4:S14" si="3">G4*0.25+H4*0.45+M4*0.3+R4</f>
        <v>214.03100000000001</v>
      </c>
      <c r="T4" s="16" t="s">
        <v>73</v>
      </c>
    </row>
    <row r="5" spans="1:20" s="22" customFormat="1">
      <c r="A5" s="11">
        <v>2019</v>
      </c>
      <c r="B5" s="12" t="s">
        <v>21</v>
      </c>
      <c r="C5" s="3" t="s">
        <v>51</v>
      </c>
      <c r="D5" s="11" t="s">
        <v>48</v>
      </c>
      <c r="E5" s="5"/>
      <c r="F5" s="25">
        <v>58</v>
      </c>
      <c r="G5" s="13">
        <f t="shared" si="0"/>
        <v>58</v>
      </c>
      <c r="H5" s="23">
        <v>89.18</v>
      </c>
      <c r="I5" s="5">
        <v>48</v>
      </c>
      <c r="J5" s="5"/>
      <c r="K5" s="5">
        <v>30</v>
      </c>
      <c r="L5" s="5"/>
      <c r="M5" s="13">
        <f t="shared" si="1"/>
        <v>78</v>
      </c>
      <c r="N5" s="21">
        <v>102.8</v>
      </c>
      <c r="O5" s="14"/>
      <c r="P5" s="14">
        <v>4</v>
      </c>
      <c r="Q5" s="14"/>
      <c r="R5" s="13">
        <f t="shared" si="2"/>
        <v>106.8</v>
      </c>
      <c r="S5" s="15">
        <f t="shared" si="3"/>
        <v>184.83100000000002</v>
      </c>
      <c r="T5" s="16" t="s">
        <v>73</v>
      </c>
    </row>
    <row r="6" spans="1:20" s="22" customFormat="1">
      <c r="A6" s="11">
        <v>2019</v>
      </c>
      <c r="B6" s="12" t="s">
        <v>63</v>
      </c>
      <c r="C6" s="3" t="s">
        <v>51</v>
      </c>
      <c r="D6" s="11" t="s">
        <v>46</v>
      </c>
      <c r="E6" s="5"/>
      <c r="F6" s="25">
        <v>60</v>
      </c>
      <c r="G6" s="13">
        <f t="shared" si="0"/>
        <v>60</v>
      </c>
      <c r="H6" s="23">
        <v>87.36</v>
      </c>
      <c r="I6" s="5">
        <v>32</v>
      </c>
      <c r="J6" s="5">
        <v>4.5</v>
      </c>
      <c r="K6" s="5">
        <v>30</v>
      </c>
      <c r="L6" s="5"/>
      <c r="M6" s="13">
        <f t="shared" si="1"/>
        <v>66.5</v>
      </c>
      <c r="N6" s="21">
        <v>57</v>
      </c>
      <c r="O6" s="14"/>
      <c r="P6" s="14">
        <v>16.8</v>
      </c>
      <c r="Q6" s="14"/>
      <c r="R6" s="13">
        <f t="shared" si="2"/>
        <v>73.8</v>
      </c>
      <c r="S6" s="15">
        <f t="shared" si="3"/>
        <v>148.06200000000001</v>
      </c>
      <c r="T6" s="16" t="s">
        <v>74</v>
      </c>
    </row>
    <row r="7" spans="1:20" s="22" customFormat="1">
      <c r="A7" s="11">
        <v>2019</v>
      </c>
      <c r="B7" s="12" t="s">
        <v>60</v>
      </c>
      <c r="C7" s="3" t="s">
        <v>51</v>
      </c>
      <c r="D7" s="11" t="s">
        <v>61</v>
      </c>
      <c r="E7" s="5"/>
      <c r="F7" s="25">
        <v>58</v>
      </c>
      <c r="G7" s="13">
        <f t="shared" si="0"/>
        <v>58</v>
      </c>
      <c r="H7" s="23">
        <v>86.52</v>
      </c>
      <c r="I7" s="5">
        <v>32</v>
      </c>
      <c r="J7" s="5"/>
      <c r="K7" s="5">
        <v>7.5</v>
      </c>
      <c r="L7" s="5"/>
      <c r="M7" s="13">
        <f t="shared" si="1"/>
        <v>39.5</v>
      </c>
      <c r="N7" s="21">
        <v>29.4</v>
      </c>
      <c r="O7" s="14"/>
      <c r="P7" s="14">
        <v>2.5</v>
      </c>
      <c r="Q7" s="14"/>
      <c r="R7" s="13">
        <f t="shared" si="2"/>
        <v>31.9</v>
      </c>
      <c r="S7" s="15">
        <f t="shared" si="3"/>
        <v>97.183999999999997</v>
      </c>
      <c r="T7" s="16" t="s">
        <v>74</v>
      </c>
    </row>
    <row r="8" spans="1:20" s="22" customFormat="1">
      <c r="A8" s="11">
        <v>2019</v>
      </c>
      <c r="B8" s="12" t="s">
        <v>20</v>
      </c>
      <c r="C8" s="3" t="s">
        <v>51</v>
      </c>
      <c r="D8" s="11" t="s">
        <v>59</v>
      </c>
      <c r="E8" s="5">
        <v>4</v>
      </c>
      <c r="F8" s="25">
        <v>58</v>
      </c>
      <c r="G8" s="13">
        <f t="shared" si="0"/>
        <v>62</v>
      </c>
      <c r="H8" s="23">
        <v>87.45</v>
      </c>
      <c r="I8" s="5">
        <v>8</v>
      </c>
      <c r="J8" s="5"/>
      <c r="K8" s="5">
        <v>67.5</v>
      </c>
      <c r="L8" s="5"/>
      <c r="M8" s="13">
        <f t="shared" si="1"/>
        <v>75.5</v>
      </c>
      <c r="N8" s="21">
        <v>8.4</v>
      </c>
      <c r="O8" s="14">
        <v>2</v>
      </c>
      <c r="P8" s="14"/>
      <c r="Q8" s="14"/>
      <c r="R8" s="13">
        <f t="shared" si="2"/>
        <v>10.4</v>
      </c>
      <c r="S8" s="15">
        <f t="shared" si="3"/>
        <v>87.902500000000003</v>
      </c>
      <c r="T8" s="16" t="s">
        <v>74</v>
      </c>
    </row>
    <row r="9" spans="1:20" s="22" customFormat="1">
      <c r="A9" s="11">
        <v>2019</v>
      </c>
      <c r="B9" s="12" t="s">
        <v>65</v>
      </c>
      <c r="C9" s="3" t="s">
        <v>51</v>
      </c>
      <c r="D9" s="11" t="s">
        <v>66</v>
      </c>
      <c r="E9" s="5"/>
      <c r="F9" s="25">
        <v>58</v>
      </c>
      <c r="G9" s="13">
        <f t="shared" si="0"/>
        <v>58</v>
      </c>
      <c r="H9" s="23">
        <v>86.06</v>
      </c>
      <c r="I9" s="5">
        <v>32</v>
      </c>
      <c r="J9" s="5">
        <v>4.5</v>
      </c>
      <c r="K9" s="5">
        <v>7.5</v>
      </c>
      <c r="L9" s="5"/>
      <c r="M9" s="13">
        <f t="shared" si="1"/>
        <v>44</v>
      </c>
      <c r="N9" s="21">
        <v>18</v>
      </c>
      <c r="O9" s="14"/>
      <c r="P9" s="14"/>
      <c r="Q9" s="14"/>
      <c r="R9" s="13">
        <f t="shared" si="2"/>
        <v>18</v>
      </c>
      <c r="S9" s="15">
        <f t="shared" si="3"/>
        <v>84.427000000000007</v>
      </c>
      <c r="T9" s="16" t="s">
        <v>75</v>
      </c>
    </row>
    <row r="10" spans="1:20" s="22" customFormat="1">
      <c r="A10" s="11">
        <v>2019</v>
      </c>
      <c r="B10" s="12" t="s">
        <v>54</v>
      </c>
      <c r="C10" s="3" t="s">
        <v>51</v>
      </c>
      <c r="D10" s="11" t="s">
        <v>55</v>
      </c>
      <c r="E10" s="5">
        <v>16</v>
      </c>
      <c r="F10" s="25">
        <v>60</v>
      </c>
      <c r="G10" s="13">
        <f t="shared" si="0"/>
        <v>76</v>
      </c>
      <c r="H10" s="23">
        <v>85.48</v>
      </c>
      <c r="I10" s="5">
        <v>24</v>
      </c>
      <c r="J10" s="5">
        <v>6</v>
      </c>
      <c r="K10" s="5">
        <v>7.5</v>
      </c>
      <c r="L10" s="5"/>
      <c r="M10" s="13">
        <f t="shared" si="1"/>
        <v>37.5</v>
      </c>
      <c r="N10" s="21">
        <v>7.8</v>
      </c>
      <c r="O10" s="14"/>
      <c r="P10" s="14"/>
      <c r="Q10" s="14"/>
      <c r="R10" s="13">
        <f t="shared" si="2"/>
        <v>7.8</v>
      </c>
      <c r="S10" s="15">
        <f t="shared" si="3"/>
        <v>76.516000000000005</v>
      </c>
      <c r="T10" s="16" t="s">
        <v>75</v>
      </c>
    </row>
    <row r="11" spans="1:20" s="22" customFormat="1">
      <c r="A11" s="11">
        <v>2019</v>
      </c>
      <c r="B11" s="12" t="s">
        <v>43</v>
      </c>
      <c r="C11" s="3" t="s">
        <v>51</v>
      </c>
      <c r="D11" s="11" t="s">
        <v>58</v>
      </c>
      <c r="E11" s="5"/>
      <c r="F11" s="25">
        <v>58</v>
      </c>
      <c r="G11" s="13">
        <f t="shared" si="0"/>
        <v>58</v>
      </c>
      <c r="H11" s="23">
        <v>85.82</v>
      </c>
      <c r="I11" s="5"/>
      <c r="J11" s="5"/>
      <c r="K11" s="5">
        <v>7.5</v>
      </c>
      <c r="L11" s="5"/>
      <c r="M11" s="13">
        <f t="shared" si="1"/>
        <v>7.5</v>
      </c>
      <c r="N11" s="21">
        <v>3.6</v>
      </c>
      <c r="O11" s="14"/>
      <c r="P11" s="14"/>
      <c r="Q11" s="14"/>
      <c r="R11" s="13">
        <f t="shared" si="2"/>
        <v>3.6</v>
      </c>
      <c r="S11" s="15">
        <f t="shared" si="3"/>
        <v>58.969000000000001</v>
      </c>
      <c r="T11" s="16" t="s">
        <v>75</v>
      </c>
    </row>
    <row r="12" spans="1:20" s="22" customFormat="1">
      <c r="A12" s="11">
        <v>2019</v>
      </c>
      <c r="B12" s="12" t="s">
        <v>52</v>
      </c>
      <c r="C12" s="3" t="s">
        <v>51</v>
      </c>
      <c r="D12" s="11" t="s">
        <v>53</v>
      </c>
      <c r="E12" s="5"/>
      <c r="F12" s="25">
        <v>54</v>
      </c>
      <c r="G12" s="13">
        <f t="shared" si="0"/>
        <v>54</v>
      </c>
      <c r="H12" s="23">
        <v>86.48</v>
      </c>
      <c r="I12" s="5"/>
      <c r="J12" s="5"/>
      <c r="K12" s="5"/>
      <c r="L12" s="5"/>
      <c r="M12" s="13">
        <f t="shared" si="1"/>
        <v>0</v>
      </c>
      <c r="N12" s="21">
        <v>6</v>
      </c>
      <c r="O12" s="14"/>
      <c r="P12" s="14"/>
      <c r="Q12" s="14"/>
      <c r="R12" s="13">
        <f t="shared" si="2"/>
        <v>6</v>
      </c>
      <c r="S12" s="15">
        <f t="shared" si="3"/>
        <v>58.416000000000004</v>
      </c>
      <c r="T12" s="16" t="s">
        <v>75</v>
      </c>
    </row>
    <row r="13" spans="1:20" s="22" customFormat="1">
      <c r="A13" s="11">
        <v>2019</v>
      </c>
      <c r="B13" s="12" t="s">
        <v>56</v>
      </c>
      <c r="C13" s="3" t="s">
        <v>51</v>
      </c>
      <c r="D13" s="11" t="s">
        <v>57</v>
      </c>
      <c r="E13" s="5"/>
      <c r="F13" s="25">
        <v>56</v>
      </c>
      <c r="G13" s="13">
        <f t="shared" si="0"/>
        <v>56</v>
      </c>
      <c r="H13" s="23">
        <v>85.24</v>
      </c>
      <c r="I13" s="5"/>
      <c r="J13" s="5"/>
      <c r="K13" s="5"/>
      <c r="L13" s="5"/>
      <c r="M13" s="13">
        <f t="shared" si="1"/>
        <v>0</v>
      </c>
      <c r="N13" s="21">
        <v>6</v>
      </c>
      <c r="O13" s="14"/>
      <c r="P13" s="14"/>
      <c r="Q13" s="14"/>
      <c r="R13" s="13">
        <f t="shared" si="2"/>
        <v>6</v>
      </c>
      <c r="S13" s="15">
        <f t="shared" si="3"/>
        <v>58.357999999999997</v>
      </c>
      <c r="T13" s="16" t="s">
        <v>75</v>
      </c>
    </row>
    <row r="14" spans="1:20" s="22" customFormat="1">
      <c r="A14" s="29">
        <v>2019</v>
      </c>
      <c r="B14" s="30" t="s">
        <v>64</v>
      </c>
      <c r="C14" s="31" t="s">
        <v>51</v>
      </c>
      <c r="D14" s="29" t="s">
        <v>47</v>
      </c>
      <c r="E14" s="32"/>
      <c r="F14" s="33">
        <v>56</v>
      </c>
      <c r="G14" s="34">
        <f t="shared" si="0"/>
        <v>56</v>
      </c>
      <c r="H14" s="35">
        <v>88.03</v>
      </c>
      <c r="I14" s="32"/>
      <c r="J14" s="32"/>
      <c r="K14" s="32">
        <v>7.5</v>
      </c>
      <c r="L14" s="32"/>
      <c r="M14" s="34">
        <f t="shared" si="1"/>
        <v>7.5</v>
      </c>
      <c r="N14" s="36">
        <v>2.4</v>
      </c>
      <c r="O14" s="37"/>
      <c r="P14" s="37"/>
      <c r="Q14" s="37"/>
      <c r="R14" s="34">
        <f t="shared" si="2"/>
        <v>2.4</v>
      </c>
      <c r="S14" s="38">
        <f t="shared" si="3"/>
        <v>58.263500000000001</v>
      </c>
      <c r="T14" s="16" t="s">
        <v>75</v>
      </c>
    </row>
    <row r="15" spans="1:20" s="26" customFormat="1" ht="13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8"/>
    </row>
    <row r="16" spans="1:20" s="27" customFormat="1" ht="13.5"/>
    <row r="17" s="27" customFormat="1" ht="13.5"/>
  </sheetData>
  <sortState ref="A4:S14">
    <sortCondition descending="1" ref="S4:S14"/>
  </sortState>
  <mergeCells count="11">
    <mergeCell ref="A1:T1"/>
    <mergeCell ref="S2:S3"/>
    <mergeCell ref="T2:T3"/>
    <mergeCell ref="E2:G2"/>
    <mergeCell ref="I2:M2"/>
    <mergeCell ref="N2:R2"/>
    <mergeCell ref="A2:A3"/>
    <mergeCell ref="B2:B3"/>
    <mergeCell ref="C2:C3"/>
    <mergeCell ref="D2:D3"/>
    <mergeCell ref="H2:H3"/>
  </mergeCells>
  <phoneticPr fontId="1" type="noConversion"/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Normal="100" workbookViewId="0">
      <selection sqref="A1:T1"/>
    </sheetView>
  </sheetViews>
  <sheetFormatPr defaultRowHeight="14.25"/>
  <cols>
    <col min="1" max="1" width="6.125" customWidth="1"/>
    <col min="2" max="2" width="11.75" customWidth="1"/>
    <col min="3" max="3" width="13" customWidth="1"/>
    <col min="5" max="5" width="8.5" customWidth="1"/>
    <col min="6" max="7" width="9" customWidth="1"/>
    <col min="8" max="8" width="7.75" customWidth="1"/>
    <col min="9" max="9" width="11.25" customWidth="1"/>
    <col min="10" max="10" width="6.875" customWidth="1"/>
    <col min="11" max="11" width="9" customWidth="1"/>
    <col min="12" max="12" width="5.375" customWidth="1"/>
    <col min="13" max="13" width="7.5" customWidth="1"/>
    <col min="17" max="17" width="5.5" customWidth="1"/>
    <col min="20" max="20" width="14.375" customWidth="1"/>
  </cols>
  <sheetData>
    <row r="1" spans="1:20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" customHeight="1">
      <c r="A2" s="48" t="s">
        <v>0</v>
      </c>
      <c r="B2" s="50" t="s">
        <v>1</v>
      </c>
      <c r="C2" s="52" t="s">
        <v>2</v>
      </c>
      <c r="D2" s="52" t="s">
        <v>3</v>
      </c>
      <c r="E2" s="45" t="s">
        <v>4</v>
      </c>
      <c r="F2" s="46"/>
      <c r="G2" s="47"/>
      <c r="H2" s="54" t="s">
        <v>5</v>
      </c>
      <c r="I2" s="45" t="s">
        <v>6</v>
      </c>
      <c r="J2" s="46"/>
      <c r="K2" s="46"/>
      <c r="L2" s="46"/>
      <c r="M2" s="47"/>
      <c r="N2" s="45" t="s">
        <v>7</v>
      </c>
      <c r="O2" s="46"/>
      <c r="P2" s="46"/>
      <c r="Q2" s="46"/>
      <c r="R2" s="47"/>
      <c r="S2" s="41" t="s">
        <v>8</v>
      </c>
      <c r="T2" s="43" t="s">
        <v>26</v>
      </c>
    </row>
    <row r="3" spans="1:20">
      <c r="A3" s="49"/>
      <c r="B3" s="51"/>
      <c r="C3" s="53"/>
      <c r="D3" s="53"/>
      <c r="E3" s="2" t="s">
        <v>9</v>
      </c>
      <c r="F3" s="2" t="s">
        <v>10</v>
      </c>
      <c r="G3" s="7" t="s">
        <v>11</v>
      </c>
      <c r="H3" s="55"/>
      <c r="I3" s="6" t="s">
        <v>12</v>
      </c>
      <c r="J3" s="6" t="s">
        <v>13</v>
      </c>
      <c r="K3" s="6" t="s">
        <v>14</v>
      </c>
      <c r="L3" s="6" t="s">
        <v>19</v>
      </c>
      <c r="M3" s="8" t="s">
        <v>11</v>
      </c>
      <c r="N3" s="6" t="s">
        <v>15</v>
      </c>
      <c r="O3" s="6" t="s">
        <v>16</v>
      </c>
      <c r="P3" s="6" t="s">
        <v>17</v>
      </c>
      <c r="Q3" s="6" t="s">
        <v>18</v>
      </c>
      <c r="R3" s="7" t="s">
        <v>11</v>
      </c>
      <c r="S3" s="42"/>
      <c r="T3" s="44"/>
    </row>
    <row r="4" spans="1:20" s="17" customFormat="1">
      <c r="A4" s="11">
        <v>2019</v>
      </c>
      <c r="B4" s="12" t="s">
        <v>41</v>
      </c>
      <c r="C4" s="4" t="s">
        <v>24</v>
      </c>
      <c r="D4" s="11" t="s">
        <v>42</v>
      </c>
      <c r="E4" s="5">
        <v>4</v>
      </c>
      <c r="F4" s="24">
        <v>58</v>
      </c>
      <c r="G4" s="13">
        <f>E4+F4</f>
        <v>62</v>
      </c>
      <c r="H4" s="23">
        <v>88.58</v>
      </c>
      <c r="I4" s="5">
        <v>8</v>
      </c>
      <c r="J4" s="5"/>
      <c r="K4" s="5"/>
      <c r="L4" s="5"/>
      <c r="M4" s="13">
        <f t="shared" ref="M4:M13" si="0">SUM(I4:L4)</f>
        <v>8</v>
      </c>
      <c r="N4" s="14">
        <v>137.4</v>
      </c>
      <c r="O4" s="14"/>
      <c r="P4" s="14"/>
      <c r="Q4" s="14"/>
      <c r="R4" s="13">
        <f t="shared" ref="R4:R13" si="1">SUM(N4:Q4)</f>
        <v>137.4</v>
      </c>
      <c r="S4" s="15">
        <f t="shared" ref="S4:S13" si="2">G4*0.25+H4*0.45+M4*0.3+R4</f>
        <v>195.161</v>
      </c>
      <c r="T4" s="16" t="s">
        <v>70</v>
      </c>
    </row>
    <row r="5" spans="1:20" s="17" customFormat="1">
      <c r="A5" s="11">
        <v>2019</v>
      </c>
      <c r="B5" s="12" t="s">
        <v>39</v>
      </c>
      <c r="C5" s="4" t="s">
        <v>24</v>
      </c>
      <c r="D5" s="11" t="s">
        <v>40</v>
      </c>
      <c r="E5" s="5"/>
      <c r="F5" s="24">
        <v>58</v>
      </c>
      <c r="G5" s="13">
        <f>E5+F5</f>
        <v>58</v>
      </c>
      <c r="H5" s="23">
        <v>89.64</v>
      </c>
      <c r="I5" s="5">
        <v>16</v>
      </c>
      <c r="J5" s="5">
        <v>4.5</v>
      </c>
      <c r="K5" s="5"/>
      <c r="L5" s="5"/>
      <c r="M5" s="13">
        <f t="shared" si="0"/>
        <v>20.5</v>
      </c>
      <c r="N5" s="14">
        <f>2.4+9.6+24</f>
        <v>36</v>
      </c>
      <c r="O5" s="14"/>
      <c r="P5" s="14"/>
      <c r="Q5" s="14"/>
      <c r="R5" s="13">
        <f t="shared" si="1"/>
        <v>36</v>
      </c>
      <c r="S5" s="15">
        <f t="shared" si="2"/>
        <v>96.988</v>
      </c>
      <c r="T5" s="16" t="s">
        <v>70</v>
      </c>
    </row>
    <row r="6" spans="1:20" s="17" customFormat="1">
      <c r="A6" s="11">
        <v>2019</v>
      </c>
      <c r="B6" s="12" t="s">
        <v>31</v>
      </c>
      <c r="C6" s="4" t="s">
        <v>22</v>
      </c>
      <c r="D6" s="11" t="s">
        <v>32</v>
      </c>
      <c r="E6" s="5"/>
      <c r="F6" s="24">
        <v>58</v>
      </c>
      <c r="G6" s="13">
        <f>E6+F6</f>
        <v>58</v>
      </c>
      <c r="H6" s="23">
        <v>87.97</v>
      </c>
      <c r="I6" s="5">
        <v>8</v>
      </c>
      <c r="J6" s="5">
        <v>18</v>
      </c>
      <c r="K6" s="5"/>
      <c r="L6" s="5"/>
      <c r="M6" s="13">
        <f t="shared" si="0"/>
        <v>26</v>
      </c>
      <c r="N6" s="14">
        <v>12</v>
      </c>
      <c r="O6" s="14">
        <v>7.5</v>
      </c>
      <c r="P6" s="14">
        <v>15</v>
      </c>
      <c r="Q6" s="14"/>
      <c r="R6" s="13">
        <f t="shared" si="1"/>
        <v>34.5</v>
      </c>
      <c r="S6" s="15">
        <f t="shared" si="2"/>
        <v>96.386499999999998</v>
      </c>
      <c r="T6" s="16" t="s">
        <v>71</v>
      </c>
    </row>
    <row r="7" spans="1:20" s="17" customFormat="1">
      <c r="A7" s="11">
        <v>2019</v>
      </c>
      <c r="B7" s="12" t="s">
        <v>37</v>
      </c>
      <c r="C7" s="4" t="s">
        <v>24</v>
      </c>
      <c r="D7" s="11" t="s">
        <v>38</v>
      </c>
      <c r="E7" s="5"/>
      <c r="F7" s="24">
        <v>58</v>
      </c>
      <c r="G7" s="13">
        <f>E7+F7</f>
        <v>58</v>
      </c>
      <c r="H7" s="23">
        <v>88.64</v>
      </c>
      <c r="I7" s="5"/>
      <c r="J7" s="5">
        <v>16.5</v>
      </c>
      <c r="K7" s="5"/>
      <c r="L7" s="5"/>
      <c r="M7" s="13">
        <f t="shared" si="0"/>
        <v>16.5</v>
      </c>
      <c r="N7" s="14">
        <v>3.6</v>
      </c>
      <c r="O7" s="14">
        <v>30</v>
      </c>
      <c r="P7" s="14"/>
      <c r="Q7" s="14"/>
      <c r="R7" s="13">
        <f t="shared" si="1"/>
        <v>33.6</v>
      </c>
      <c r="S7" s="15">
        <f t="shared" si="2"/>
        <v>92.938000000000002</v>
      </c>
      <c r="T7" s="16" t="s">
        <v>71</v>
      </c>
    </row>
    <row r="8" spans="1:20" s="17" customFormat="1">
      <c r="A8" s="11">
        <v>2019</v>
      </c>
      <c r="B8" s="12" t="s">
        <v>35</v>
      </c>
      <c r="C8" s="4" t="s">
        <v>22</v>
      </c>
      <c r="D8" s="11" t="s">
        <v>36</v>
      </c>
      <c r="E8" s="5"/>
      <c r="F8" s="24">
        <v>60</v>
      </c>
      <c r="G8" s="13">
        <f>E8+F8</f>
        <v>60</v>
      </c>
      <c r="H8" s="23">
        <v>87.16</v>
      </c>
      <c r="I8" s="5">
        <v>32</v>
      </c>
      <c r="J8" s="5"/>
      <c r="K8" s="5">
        <v>22.5</v>
      </c>
      <c r="L8" s="5"/>
      <c r="M8" s="13">
        <f t="shared" si="0"/>
        <v>54.5</v>
      </c>
      <c r="N8" s="14">
        <v>12</v>
      </c>
      <c r="O8" s="14">
        <v>7.5</v>
      </c>
      <c r="P8" s="14"/>
      <c r="Q8" s="14"/>
      <c r="R8" s="13">
        <f t="shared" si="1"/>
        <v>19.5</v>
      </c>
      <c r="S8" s="15">
        <f t="shared" si="2"/>
        <v>90.072000000000003</v>
      </c>
      <c r="T8" s="16" t="s">
        <v>71</v>
      </c>
    </row>
    <row r="9" spans="1:20" s="17" customFormat="1">
      <c r="A9" s="11">
        <v>2019</v>
      </c>
      <c r="B9" s="12" t="s">
        <v>67</v>
      </c>
      <c r="C9" s="4" t="s">
        <v>23</v>
      </c>
      <c r="D9" s="11" t="s">
        <v>49</v>
      </c>
      <c r="E9" s="22"/>
      <c r="F9" s="24">
        <v>58</v>
      </c>
      <c r="G9" s="13">
        <f>SUM(E9:F9)</f>
        <v>58</v>
      </c>
      <c r="H9" s="23">
        <v>86.79</v>
      </c>
      <c r="I9" s="5">
        <v>16</v>
      </c>
      <c r="J9" s="5">
        <v>4.5</v>
      </c>
      <c r="K9" s="22"/>
      <c r="L9" s="22"/>
      <c r="M9" s="13">
        <f t="shared" si="0"/>
        <v>20.5</v>
      </c>
      <c r="N9" s="21">
        <v>6</v>
      </c>
      <c r="O9" s="22"/>
      <c r="P9" s="14">
        <v>12</v>
      </c>
      <c r="Q9" s="22"/>
      <c r="R9" s="13">
        <f t="shared" si="1"/>
        <v>18</v>
      </c>
      <c r="S9" s="15">
        <f t="shared" si="2"/>
        <v>77.705500000000001</v>
      </c>
      <c r="T9" s="16" t="s">
        <v>72</v>
      </c>
    </row>
    <row r="10" spans="1:20" s="17" customFormat="1">
      <c r="A10" s="11">
        <v>2019</v>
      </c>
      <c r="B10" s="12" t="s">
        <v>33</v>
      </c>
      <c r="C10" s="4" t="s">
        <v>22</v>
      </c>
      <c r="D10" s="11" t="s">
        <v>34</v>
      </c>
      <c r="E10" s="5">
        <v>4</v>
      </c>
      <c r="F10" s="24">
        <v>58</v>
      </c>
      <c r="G10" s="13">
        <f>E10+F10</f>
        <v>62</v>
      </c>
      <c r="H10" s="23">
        <v>90.69</v>
      </c>
      <c r="I10" s="5">
        <v>16</v>
      </c>
      <c r="J10" s="5"/>
      <c r="K10" s="5">
        <v>7.5</v>
      </c>
      <c r="L10" s="5"/>
      <c r="M10" s="13">
        <f t="shared" si="0"/>
        <v>23.5</v>
      </c>
      <c r="N10" s="14">
        <v>11.4</v>
      </c>
      <c r="O10" s="14">
        <v>2</v>
      </c>
      <c r="P10" s="14"/>
      <c r="Q10" s="14"/>
      <c r="R10" s="13">
        <f t="shared" si="1"/>
        <v>13.4</v>
      </c>
      <c r="S10" s="15">
        <f t="shared" si="2"/>
        <v>76.760499999999993</v>
      </c>
      <c r="T10" s="16" t="s">
        <v>72</v>
      </c>
    </row>
    <row r="11" spans="1:20">
      <c r="A11" s="11">
        <v>2019</v>
      </c>
      <c r="B11" s="12" t="s">
        <v>69</v>
      </c>
      <c r="C11" s="3" t="s">
        <v>23</v>
      </c>
      <c r="D11" s="11" t="s">
        <v>50</v>
      </c>
      <c r="E11" s="22"/>
      <c r="F11" s="25">
        <v>58</v>
      </c>
      <c r="G11" s="13">
        <f>SUM(E11:F11)</f>
        <v>58</v>
      </c>
      <c r="H11" s="23">
        <v>87.64</v>
      </c>
      <c r="I11" s="5"/>
      <c r="J11" s="5"/>
      <c r="K11" s="22"/>
      <c r="L11" s="22"/>
      <c r="M11" s="13">
        <f t="shared" si="0"/>
        <v>0</v>
      </c>
      <c r="N11" s="21">
        <v>6</v>
      </c>
      <c r="O11" s="22"/>
      <c r="P11" s="14"/>
      <c r="Q11" s="22"/>
      <c r="R11" s="13">
        <f t="shared" si="1"/>
        <v>6</v>
      </c>
      <c r="S11" s="15">
        <f t="shared" si="2"/>
        <v>59.938000000000002</v>
      </c>
      <c r="T11" s="16" t="s">
        <v>72</v>
      </c>
    </row>
    <row r="12" spans="1:20">
      <c r="A12" s="11">
        <v>2019</v>
      </c>
      <c r="B12" s="12" t="s">
        <v>45</v>
      </c>
      <c r="C12" s="3" t="s">
        <v>23</v>
      </c>
      <c r="D12" s="11" t="s">
        <v>68</v>
      </c>
      <c r="E12" s="22"/>
      <c r="F12" s="25">
        <v>58</v>
      </c>
      <c r="G12" s="13">
        <f>SUM(E12:F12)</f>
        <v>58</v>
      </c>
      <c r="H12" s="23">
        <v>87.09</v>
      </c>
      <c r="I12" s="5"/>
      <c r="J12" s="5"/>
      <c r="K12" s="22"/>
      <c r="L12" s="22"/>
      <c r="M12" s="13">
        <f t="shared" si="0"/>
        <v>0</v>
      </c>
      <c r="N12" s="21"/>
      <c r="O12" s="22"/>
      <c r="P12" s="14"/>
      <c r="Q12" s="22"/>
      <c r="R12" s="13">
        <f t="shared" si="1"/>
        <v>0</v>
      </c>
      <c r="S12" s="15">
        <f t="shared" si="2"/>
        <v>53.6905</v>
      </c>
      <c r="T12" s="16" t="s">
        <v>72</v>
      </c>
    </row>
    <row r="13" spans="1:20">
      <c r="A13" s="11">
        <v>2019</v>
      </c>
      <c r="B13" s="12" t="s">
        <v>29</v>
      </c>
      <c r="C13" s="3" t="s">
        <v>22</v>
      </c>
      <c r="D13" s="11" t="s">
        <v>30</v>
      </c>
      <c r="E13" s="5"/>
      <c r="F13" s="25">
        <v>58</v>
      </c>
      <c r="G13" s="13">
        <f>E13+F13</f>
        <v>58</v>
      </c>
      <c r="H13" s="23">
        <v>86.03</v>
      </c>
      <c r="I13" s="5"/>
      <c r="J13" s="5"/>
      <c r="K13" s="5"/>
      <c r="L13" s="5"/>
      <c r="M13" s="13">
        <f t="shared" si="0"/>
        <v>0</v>
      </c>
      <c r="N13" s="14"/>
      <c r="O13" s="14"/>
      <c r="P13" s="14"/>
      <c r="Q13" s="14"/>
      <c r="R13" s="13">
        <f t="shared" si="1"/>
        <v>0</v>
      </c>
      <c r="S13" s="15">
        <f t="shared" si="2"/>
        <v>53.213500000000003</v>
      </c>
      <c r="T13" s="16" t="s">
        <v>72</v>
      </c>
    </row>
  </sheetData>
  <sortState ref="A4:S13">
    <sortCondition descending="1" ref="S4:S13"/>
  </sortState>
  <mergeCells count="11">
    <mergeCell ref="A1:T1"/>
    <mergeCell ref="I2:M2"/>
    <mergeCell ref="N2:R2"/>
    <mergeCell ref="S2:S3"/>
    <mergeCell ref="T2:T3"/>
    <mergeCell ref="A2:A3"/>
    <mergeCell ref="B2:B3"/>
    <mergeCell ref="C2:C3"/>
    <mergeCell ref="D2:D3"/>
    <mergeCell ref="E2:G2"/>
    <mergeCell ref="H2:H3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行政管理</vt:lpstr>
      <vt:lpstr>土房+土地+社保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hongjia</cp:lastModifiedBy>
  <dcterms:created xsi:type="dcterms:W3CDTF">2017-10-27T00:31:04Z</dcterms:created>
  <dcterms:modified xsi:type="dcterms:W3CDTF">2019-10-12T10:25:07Z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